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【改良版】計算シート" sheetId="1" r:id="rId4"/>
    <sheet state="visible" name="販売手数料" sheetId="2" r:id="rId5"/>
    <sheet state="visible" name="Fee details" sheetId="3" r:id="rId6"/>
    <sheet state="visible" name="eBay-Payoneer" sheetId="4" r:id="rId7"/>
  </sheets>
  <definedNames/>
  <calcPr/>
</workbook>
</file>

<file path=xl/sharedStrings.xml><?xml version="1.0" encoding="utf-8"?>
<sst xmlns="http://schemas.openxmlformats.org/spreadsheetml/2006/main" count="129" uniqueCount="95">
  <si>
    <t>eBay 出品手数料</t>
  </si>
  <si>
    <t>無料</t>
  </si>
  <si>
    <t>1,000出品／月まで</t>
  </si>
  <si>
    <t>0.25USD</t>
  </si>
  <si>
    <t>それ以降</t>
  </si>
  <si>
    <t>eBay 更新手数料</t>
  </si>
  <si>
    <t>無料 or 0.35USD</t>
  </si>
  <si>
    <t>出品手数料と同じ</t>
  </si>
  <si>
    <t>eBay 落札手数料</t>
  </si>
  <si>
    <t>8.7% + 0.3USD</t>
  </si>
  <si>
    <t>2,500USD／品まで</t>
  </si>
  <si>
    <t>+0.3USD</t>
  </si>
  <si>
    <t>それ以上</t>
  </si>
  <si>
    <t>eBay 海外手数料</t>
  </si>
  <si>
    <t>ディスカウントあり</t>
  </si>
  <si>
    <t>eBay 為替手数料</t>
  </si>
  <si>
    <t>各国eBayサイトによる</t>
  </si>
  <si>
    <t>eBay 広告費</t>
  </si>
  <si>
    <t>自分で決められる</t>
  </si>
  <si>
    <t>Payoneer 為替手数料</t>
  </si>
  <si>
    <t>アカウントによる</t>
  </si>
  <si>
    <t>手数料計</t>
  </si>
  <si>
    <t>売上</t>
  </si>
  <si>
    <t>経費・仕入</t>
  </si>
  <si>
    <t>利益</t>
  </si>
  <si>
    <t>商品USD</t>
  </si>
  <si>
    <t>販売手数料</t>
  </si>
  <si>
    <t>商品原価利益（還付なし）</t>
  </si>
  <si>
    <t>解説動画はこちら</t>
  </si>
  <si>
    <t>↓↓↓</t>
  </si>
  <si>
    <t>販売手数料編：</t>
  </si>
  <si>
    <t>https://youtu.be/B24lSmVb1m4</t>
  </si>
  <si>
    <t>送料USD</t>
  </si>
  <si>
    <t>支払送料</t>
  </si>
  <si>
    <t>仕入目安利益（還付なし）</t>
  </si>
  <si>
    <t>仕入目安編：</t>
  </si>
  <si>
    <t>https://youtu.be/Z2SboeGEIwE</t>
  </si>
  <si>
    <t>売上USD</t>
  </si>
  <si>
    <t>その他経費1</t>
  </si>
  <si>
    <t>仕入経費にかかる消費税</t>
  </si>
  <si>
    <t>※　安い仕入れをする、利益の残る仕入れをするための</t>
  </si>
  <si>
    <t xml:space="preserve">　　目安にしていただくものです。</t>
  </si>
  <si>
    <t>USD ⇒ JPY</t>
  </si>
  <si>
    <t>その他経費2</t>
  </si>
  <si>
    <t>商品原価利益（還付込）</t>
  </si>
  <si>
    <t xml:space="preserve">　　実際の利益計算をするためではありませんので、</t>
  </si>
  <si>
    <t xml:space="preserve">　　あらかじめご了承ください。</t>
  </si>
  <si>
    <t>売上JPY</t>
  </si>
  <si>
    <t>商品原価</t>
  </si>
  <si>
    <t>仕入目安利益（還付込）</t>
  </si>
  <si>
    <t>仕入目安</t>
  </si>
  <si>
    <t>粗利益％</t>
  </si>
  <si>
    <t>粗利益</t>
  </si>
  <si>
    <t>無料・スターター</t>
  </si>
  <si>
    <t>ベーシック</t>
  </si>
  <si>
    <t>eBay</t>
  </si>
  <si>
    <t>出品手数料</t>
  </si>
  <si>
    <t>Insertion fee</t>
  </si>
  <si>
    <t>250出品／月まで</t>
  </si>
  <si>
    <t>1000出品／月まで</t>
  </si>
  <si>
    <t>https://www.ebay.co.jp/business-fee/</t>
  </si>
  <si>
    <t>0.3-0.35USD</t>
  </si>
  <si>
    <t>更新手数料</t>
  </si>
  <si>
    <t>GTC fee</t>
  </si>
  <si>
    <t>無料or0.3-0.35USD</t>
  </si>
  <si>
    <t>無料or0.25USD</t>
  </si>
  <si>
    <t>落札手数料</t>
  </si>
  <si>
    <t>Final Value Fee (FVF)</t>
  </si>
  <si>
    <t>12.55%+0.3USD</t>
  </si>
  <si>
    <t>7,500USD／品まで</t>
  </si>
  <si>
    <t>8.7%+0.3USD</t>
  </si>
  <si>
    <t>https://www.ebay.co.jp/faq/fee/overview-selling-fees/</t>
  </si>
  <si>
    <t>海外手数料</t>
  </si>
  <si>
    <t>International fee</t>
  </si>
  <si>
    <t>為替手数料</t>
  </si>
  <si>
    <t>Seller currency conversion charge</t>
  </si>
  <si>
    <t>Payoneer</t>
  </si>
  <si>
    <t>Exchange fee</t>
  </si>
  <si>
    <t>Payoneer &gt; ヘルプ &gt; 料金と手数料</t>
  </si>
  <si>
    <t>広告手数料 など</t>
  </si>
  <si>
    <t>Promoted Listings Fee</t>
  </si>
  <si>
    <t>自分で設定</t>
  </si>
  <si>
    <t>TRS割引 など</t>
  </si>
  <si>
    <t>Special Promotion</t>
  </si>
  <si>
    <t>TRSは10%オフ</t>
  </si>
  <si>
    <t>① Order details　を確認</t>
  </si>
  <si>
    <r>
      <rPr>
        <rFont val="Arial"/>
        <color theme="1"/>
      </rPr>
      <t>Orders &gt; Order number</t>
    </r>
    <r>
      <rPr>
        <rFont val="Arial"/>
        <color rgb="FF1155CC"/>
      </rPr>
      <t xml:space="preserve"> 00-00000-00000</t>
    </r>
    <r>
      <rPr>
        <rFont val="Arial"/>
        <color theme="1"/>
      </rPr>
      <t xml:space="preserve"> &gt; 一番下</t>
    </r>
  </si>
  <si>
    <r>
      <rPr>
        <rFont val="Arial"/>
        <color theme="1"/>
      </rPr>
      <t xml:space="preserve">Payments &gt; Order number </t>
    </r>
    <r>
      <rPr>
        <rFont val="Arial"/>
        <color rgb="FF1155CC"/>
      </rPr>
      <t>00-00000-00000</t>
    </r>
    <r>
      <rPr>
        <rFont val="Arial"/>
        <color theme="1"/>
      </rPr>
      <t xml:space="preserve"> &gt; 一番下</t>
    </r>
  </si>
  <si>
    <t>② Transaction　を確認</t>
  </si>
  <si>
    <t>Payments &gt;（Order numberがある取引の一番右）View</t>
  </si>
  <si>
    <t>③ Fee details　を確認</t>
  </si>
  <si>
    <t>Viewで開いたページの一番下</t>
  </si>
  <si>
    <t>Payoneerの取引画面</t>
  </si>
  <si>
    <t>eBayのRecent transactions</t>
  </si>
  <si>
    <t>Payoutの詳細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</si>
</sst>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¥-411]#,##0"/>
    <numFmt numFmtId="165" formatCode="0.0"/>
  </numFmts>
  <fonts count="19">
    <font>
      <sz val="10.0"/>
      <color rgb="FF000000"/>
      <name val="Arial"/>
    </font>
    <font>
      <color theme="1"/>
      <name val="Arial"/>
    </font>
    <font>
      <color rgb="FFFF0000"/>
      <name val="Arial"/>
    </font>
    <font>
      <u/>
      <color rgb="FF1155CC"/>
      <name val="Arial"/>
    </font>
    <font>
      <b/>
      <color theme="1"/>
      <name val="Arial"/>
    </font>
    <font/>
    <font>
      <b/>
      <color rgb="FF000000"/>
      <name val="Arial"/>
    </font>
    <font>
      <b/>
      <color rgb="FFFF0000"/>
    </font>
    <font>
      <color rgb="FF000000"/>
      <name val="Arial"/>
    </font>
    <font>
      <u/>
      <color rgb="FF1155CC"/>
      <name val="Arial"/>
    </font>
    <font>
      <b/>
      <u/>
      <color theme="1"/>
      <name val="Arial"/>
    </font>
    <font>
      <name val="Arial"/>
    </font>
    <font>
      <b/>
      <name val="Arial"/>
    </font>
    <font>
      <b/>
    </font>
    <font>
      <b/>
      <color rgb="FFFF0000"/>
      <name val="Arial"/>
    </font>
    <font>
      <b/>
      <color rgb="FF38761D"/>
      <name val="Arial"/>
    </font>
    <font>
      <b/>
      <color rgb="FF1C4587"/>
      <name val="Arial"/>
    </font>
    <font>
      <u/>
      <color rgb="FF0000FF"/>
    </font>
    <font>
      <color rgb="FF666666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CEFFCD"/>
        <bgColor rgb="FFCEFFCD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7F8F8"/>
        <bgColor rgb="FFC7F8F8"/>
      </patternFill>
    </fill>
    <fill>
      <patternFill patternType="solid">
        <fgColor rgb="FFFCDBEB"/>
        <bgColor rgb="FFFCDBEB"/>
      </patternFill>
    </fill>
    <fill>
      <patternFill patternType="solid">
        <fgColor rgb="FFE7DAB2"/>
        <bgColor rgb="FFE7DAB2"/>
      </patternFill>
    </fill>
    <fill>
      <patternFill patternType="solid">
        <fgColor rgb="FFD0E1FF"/>
        <bgColor rgb="FFD0E1FF"/>
      </patternFill>
    </fill>
    <fill>
      <patternFill patternType="solid">
        <fgColor rgb="FFF4CCCC"/>
        <bgColor rgb="FFF4CCCC"/>
      </patternFill>
    </fill>
    <fill>
      <patternFill patternType="solid">
        <fgColor rgb="FFECF8E8"/>
        <bgColor rgb="FFECF8E8"/>
      </patternFill>
    </fill>
    <fill>
      <patternFill patternType="solid">
        <fgColor rgb="FFE2F1FF"/>
        <bgColor rgb="FFE2F1FF"/>
      </patternFill>
    </fill>
    <fill>
      <patternFill patternType="solid">
        <fgColor rgb="FFFFFFE9"/>
        <bgColor rgb="FFFFFFE9"/>
      </patternFill>
    </fill>
    <fill>
      <patternFill patternType="solid">
        <fgColor rgb="FFFFEBF0"/>
        <bgColor rgb="FFFFEBF0"/>
      </patternFill>
    </fill>
  </fills>
  <borders count="1">
    <border/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10" xfId="0" applyAlignment="1" applyFill="1" applyFont="1" applyNumberFormat="1">
      <alignment readingOrder="0"/>
    </xf>
    <xf borderId="0" fillId="2" fontId="1" numFmtId="0" xfId="0" applyAlignment="1" applyFont="1">
      <alignment horizontal="left" readingOrder="0"/>
    </xf>
    <xf quotePrefix="1" borderId="0" fillId="0" fontId="1" numFmtId="0" xfId="0" applyAlignment="1" applyFont="1">
      <alignment readingOrder="0"/>
    </xf>
    <xf borderId="0" fillId="2" fontId="1" numFmtId="10" xfId="0" applyAlignment="1" applyFont="1" applyNumberFormat="1">
      <alignment horizontal="left" readingOrder="0"/>
    </xf>
    <xf borderId="0" fillId="2" fontId="1" numFmtId="9" xfId="0" applyAlignment="1" applyFont="1" applyNumberFormat="1">
      <alignment horizontal="left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4" fontId="1" numFmtId="10" xfId="0" applyAlignment="1" applyFill="1" applyFont="1" applyNumberFormat="1">
      <alignment horizontal="right"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4" fontId="4" numFmtId="0" xfId="0" applyAlignment="1" applyFont="1">
      <alignment horizontal="center" readingOrder="0"/>
    </xf>
    <xf borderId="0" fillId="5" fontId="1" numFmtId="0" xfId="0" applyAlignment="1" applyFill="1" applyFont="1">
      <alignment horizontal="center" readingOrder="0"/>
    </xf>
    <xf borderId="0" fillId="5" fontId="4" numFmtId="0" xfId="0" applyAlignment="1" applyFont="1">
      <alignment horizontal="center" readingOrder="0"/>
    </xf>
    <xf borderId="0" fillId="0" fontId="1" numFmtId="3" xfId="0" applyAlignment="1" applyFont="1" applyNumberFormat="1">
      <alignment readingOrder="0"/>
    </xf>
    <xf borderId="0" fillId="6" fontId="1" numFmtId="0" xfId="0" applyAlignment="1" applyFill="1" applyFont="1">
      <alignment horizontal="center" readingOrder="0"/>
    </xf>
    <xf borderId="0" fillId="7" fontId="1" numFmtId="0" xfId="0" applyAlignment="1" applyFill="1" applyFont="1">
      <alignment horizontal="center" readingOrder="0"/>
    </xf>
    <xf borderId="0" fillId="8" fontId="1" numFmtId="0" xfId="0" applyAlignment="1" applyFill="1" applyFont="1">
      <alignment horizontal="center" readingOrder="0"/>
    </xf>
    <xf borderId="0" fillId="5" fontId="5" numFmtId="0" xfId="0" applyAlignment="1" applyFont="1">
      <alignment horizontal="center" readingOrder="0"/>
    </xf>
    <xf borderId="0" fillId="5" fontId="6" numFmtId="0" xfId="0" applyAlignment="1" applyFont="1">
      <alignment horizontal="right" readingOrder="0" shrinkToFit="0" vertical="bottom" wrapText="0"/>
    </xf>
    <xf borderId="0" fillId="5" fontId="6" numFmtId="0" xfId="0" applyAlignment="1" applyFont="1">
      <alignment readingOrder="0" vertical="bottom"/>
    </xf>
    <xf borderId="0" fillId="6" fontId="7" numFmtId="0" xfId="0" applyAlignment="1" applyFont="1">
      <alignment horizontal="center" readingOrder="0"/>
    </xf>
    <xf borderId="0" fillId="7" fontId="1" numFmtId="164" xfId="0" applyAlignment="1" applyFont="1" applyNumberFormat="1">
      <alignment horizontal="center" readingOrder="0"/>
    </xf>
    <xf borderId="0" fillId="8" fontId="1" numFmtId="164" xfId="0" applyAlignment="1" applyFont="1" applyNumberFormat="1">
      <alignment horizontal="center"/>
    </xf>
    <xf borderId="0" fillId="0" fontId="8" numFmtId="0" xfId="0" applyAlignment="1" applyFont="1">
      <alignment horizontal="right" readingOrder="0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5" fontId="10" numFmtId="0" xfId="0" applyAlignment="1" applyFont="1">
      <alignment horizontal="left" readingOrder="0"/>
    </xf>
    <xf borderId="0" fillId="6" fontId="7" numFmtId="3" xfId="0" applyAlignment="1" applyFont="1" applyNumberFormat="1">
      <alignment horizontal="center" readingOrder="0"/>
    </xf>
    <xf borderId="0" fillId="7" fontId="7" numFmtId="164" xfId="0" applyAlignment="1" applyFont="1" applyNumberFormat="1">
      <alignment horizontal="center" readingOrder="0"/>
    </xf>
    <xf borderId="0" fillId="8" fontId="1" numFmtId="164" xfId="0" applyAlignment="1" applyFont="1" applyNumberFormat="1">
      <alignment horizontal="center" readingOrder="0"/>
    </xf>
    <xf borderId="0" fillId="0" fontId="11" numFmtId="0" xfId="0" applyAlignment="1" applyFont="1">
      <alignment vertical="bottom"/>
    </xf>
    <xf borderId="0" fillId="0" fontId="12" numFmtId="0" xfId="0" applyAlignment="1" applyFont="1">
      <alignment shrinkToFit="0" vertical="bottom" wrapText="0"/>
    </xf>
    <xf borderId="0" fillId="6" fontId="1" numFmtId="4" xfId="0" applyAlignment="1" applyFont="1" applyNumberFormat="1">
      <alignment horizontal="center"/>
    </xf>
    <xf borderId="0" fillId="5" fontId="13" numFmtId="0" xfId="0" applyAlignment="1" applyFont="1">
      <alignment horizontal="center" readingOrder="0"/>
    </xf>
    <xf borderId="0" fillId="5" fontId="12" numFmtId="0" xfId="0" applyAlignment="1" applyFont="1">
      <alignment shrinkToFit="0" vertical="bottom" wrapText="0"/>
    </xf>
    <xf borderId="0" fillId="6" fontId="7" numFmtId="165" xfId="0" applyAlignment="1" applyFont="1" applyNumberFormat="1">
      <alignment horizontal="center" readingOrder="0"/>
    </xf>
    <xf borderId="0" fillId="7" fontId="14" numFmtId="164" xfId="0" applyAlignment="1" applyFont="1" applyNumberFormat="1">
      <alignment horizontal="center" readingOrder="0"/>
    </xf>
    <xf borderId="0" fillId="9" fontId="1" numFmtId="0" xfId="0" applyAlignment="1" applyFill="1" applyFont="1">
      <alignment horizontal="center" readingOrder="0"/>
    </xf>
    <xf borderId="0" fillId="10" fontId="1" numFmtId="0" xfId="0" applyAlignment="1" applyFill="1" applyFont="1">
      <alignment horizontal="center" readingOrder="0"/>
    </xf>
    <xf borderId="0" fillId="9" fontId="1" numFmtId="164" xfId="0" applyAlignment="1" applyFont="1" applyNumberFormat="1">
      <alignment horizontal="center" readingOrder="0"/>
    </xf>
    <xf borderId="0" fillId="10" fontId="1" numFmtId="164" xfId="0" applyAlignment="1" applyFont="1" applyNumberFormat="1">
      <alignment horizontal="center"/>
    </xf>
    <xf borderId="0" fillId="8" fontId="14" numFmtId="0" xfId="0" applyAlignment="1" applyFont="1">
      <alignment horizontal="center" readingOrder="0"/>
    </xf>
    <xf borderId="0" fillId="5" fontId="1" numFmtId="0" xfId="0" applyFont="1"/>
    <xf borderId="0" fillId="11" fontId="1" numFmtId="0" xfId="0" applyAlignment="1" applyFill="1" applyFont="1">
      <alignment horizontal="center" readingOrder="0"/>
    </xf>
    <xf borderId="0" fillId="11" fontId="1" numFmtId="164" xfId="0" applyAlignment="1" applyFont="1" applyNumberFormat="1">
      <alignment horizontal="center"/>
    </xf>
    <xf borderId="0" fillId="0" fontId="1" numFmtId="0" xfId="0" applyAlignment="1" applyFont="1">
      <alignment readingOrder="0"/>
    </xf>
    <xf borderId="0" fillId="12" fontId="15" numFmtId="0" xfId="0" applyAlignment="1" applyFill="1" applyFont="1">
      <alignment readingOrder="0"/>
    </xf>
    <xf borderId="0" fillId="13" fontId="16" numFmtId="0" xfId="0" applyAlignment="1" applyFill="1" applyFont="1">
      <alignment readingOrder="0"/>
    </xf>
    <xf borderId="0" fillId="14" fontId="1" numFmtId="0" xfId="0" applyAlignment="1" applyFill="1" applyFont="1">
      <alignment readingOrder="0"/>
    </xf>
    <xf borderId="0" fillId="12" fontId="1" numFmtId="0" xfId="0" applyAlignment="1" applyFont="1">
      <alignment readingOrder="0"/>
    </xf>
    <xf borderId="0" fillId="13" fontId="1" numFmtId="0" xfId="0" applyAlignment="1" applyFont="1">
      <alignment readingOrder="0"/>
    </xf>
    <xf borderId="0" fillId="0" fontId="17" numFmtId="0" xfId="0" applyAlignment="1" applyFont="1">
      <alignment readingOrder="0"/>
    </xf>
    <xf borderId="0" fillId="12" fontId="1" numFmtId="0" xfId="0" applyAlignment="1" applyFont="1">
      <alignment horizontal="left" readingOrder="0"/>
    </xf>
    <xf borderId="0" fillId="13" fontId="1" numFmtId="0" xfId="0" applyAlignment="1" applyFont="1">
      <alignment horizontal="left" readingOrder="0"/>
    </xf>
    <xf borderId="0" fillId="15" fontId="1" numFmtId="10" xfId="0" applyAlignment="1" applyFill="1" applyFont="1" applyNumberFormat="1">
      <alignment horizontal="left" readingOrder="0"/>
    </xf>
    <xf borderId="0" fillId="15" fontId="1" numFmtId="0" xfId="0" applyAlignment="1" applyFont="1">
      <alignment readingOrder="0"/>
    </xf>
    <xf borderId="0" fillId="15" fontId="1" numFmtId="9" xfId="0" applyAlignment="1" applyFont="1" applyNumberFormat="1">
      <alignment horizontal="left" readingOrder="0"/>
    </xf>
    <xf borderId="0" fillId="0" fontId="18" numFmtId="0" xfId="0" applyAlignment="1" applyFont="1">
      <alignment readingOrder="0"/>
    </xf>
    <xf borderId="0" fillId="0" fontId="18" numFmtId="0" xfId="0" applyAlignment="1" applyFont="1">
      <alignment horizontal="left" readingOrder="0"/>
    </xf>
    <xf borderId="0" fillId="0" fontId="1" numFmtId="0" xfId="0" applyAlignment="1" applyFont="1">
      <alignment horizontal="left" readingOrder="0"/>
    </xf>
    <xf borderId="0" fillId="0" fontId="18" numFmtId="9" xfId="0" applyAlignment="1" applyFont="1" applyNumberFormat="1">
      <alignment horizontal="left" readingOrder="0"/>
    </xf>
    <xf borderId="0" fillId="0" fontId="1" numFmtId="9" xfId="0" applyAlignment="1" applyFont="1" applyNumberFormat="1">
      <alignment horizontal="left" readingOrder="0"/>
    </xf>
    <xf borderId="0" fillId="0" fontId="1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2.png"/><Relationship Id="rId3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16</xdr:row>
      <xdr:rowOff>28575</xdr:rowOff>
    </xdr:from>
    <xdr:ext cx="8839200" cy="3305175"/>
    <xdr:pic>
      <xdr:nvPicPr>
        <xdr:cNvPr id="0" name="image6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66675</xdr:rowOff>
    </xdr:from>
    <xdr:ext cx="5486400" cy="2514600"/>
    <xdr:pic>
      <xdr:nvPicPr>
        <xdr:cNvPr id="0" name="image3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</xdr:row>
      <xdr:rowOff>200025</xdr:rowOff>
    </xdr:from>
    <xdr:ext cx="6562725" cy="1190625"/>
    <xdr:pic>
      <xdr:nvPicPr>
        <xdr:cNvPr id="0" name="image4.pn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57150</xdr:rowOff>
    </xdr:from>
    <xdr:ext cx="5619750" cy="7181850"/>
    <xdr:pic>
      <xdr:nvPicPr>
        <xdr:cNvPr id="0" name="image1.pn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666750</xdr:colOff>
      <xdr:row>23</xdr:row>
      <xdr:rowOff>28575</xdr:rowOff>
    </xdr:from>
    <xdr:ext cx="866775" cy="3143250"/>
    <xdr:grpSp>
      <xdr:nvGrpSpPr>
        <xdr:cNvPr id="2" name="Shape 2" title="図形描画"/>
        <xdr:cNvGrpSpPr/>
      </xdr:nvGrpSpPr>
      <xdr:grpSpPr>
        <a:xfrm>
          <a:off x="2069075" y="1379275"/>
          <a:ext cx="852278" cy="2748900"/>
          <a:chOff x="2069075" y="1379275"/>
          <a:chExt cx="852278" cy="2748900"/>
        </a:xfrm>
      </xdr:grpSpPr>
      <xdr:cxnSp>
        <xdr:nvCxnSpPr>
          <xdr:cNvPr id="3" name="Shape 3"/>
          <xdr:cNvCxnSpPr/>
        </xdr:nvCxnSpPr>
        <xdr:spPr>
          <a:xfrm rot="10800000">
            <a:off x="2069075" y="1379275"/>
            <a:ext cx="842700" cy="0"/>
          </a:xfrm>
          <a:prstGeom prst="straightConnector1">
            <a:avLst/>
          </a:prstGeom>
          <a:noFill/>
          <a:ln cap="flat" cmpd="sng" w="9525">
            <a:solidFill>
              <a:srgbClr val="FF0000"/>
            </a:solidFill>
            <a:prstDash val="solid"/>
            <a:round/>
            <a:headEnd len="med" w="med" type="none"/>
            <a:tailEnd len="med" w="med" type="none"/>
          </a:ln>
        </xdr:spPr>
      </xdr:cxnSp>
      <xdr:cxnSp>
        <xdr:nvCxnSpPr>
          <xdr:cNvPr id="4" name="Shape 4"/>
          <xdr:cNvCxnSpPr/>
        </xdr:nvCxnSpPr>
        <xdr:spPr>
          <a:xfrm>
            <a:off x="2078475" y="1379275"/>
            <a:ext cx="9600" cy="2748900"/>
          </a:xfrm>
          <a:prstGeom prst="straightConnector1">
            <a:avLst/>
          </a:prstGeom>
          <a:noFill/>
          <a:ln cap="flat" cmpd="sng" w="9525">
            <a:solidFill>
              <a:srgbClr val="FF0000"/>
            </a:solidFill>
            <a:prstDash val="solid"/>
            <a:round/>
            <a:headEnd len="med" w="med" type="none"/>
            <a:tailEnd len="med" w="med" type="none"/>
          </a:ln>
        </xdr:spPr>
      </xdr:cxnSp>
      <xdr:cxnSp>
        <xdr:nvCxnSpPr>
          <xdr:cNvPr id="5" name="Shape 5"/>
          <xdr:cNvCxnSpPr/>
        </xdr:nvCxnSpPr>
        <xdr:spPr>
          <a:xfrm flipH="1">
            <a:off x="2078653" y="4118625"/>
            <a:ext cx="842700" cy="3900"/>
          </a:xfrm>
          <a:prstGeom prst="straightConnector1">
            <a:avLst/>
          </a:prstGeom>
          <a:noFill/>
          <a:ln cap="flat" cmpd="sng" w="9525">
            <a:solidFill>
              <a:srgbClr val="FF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1</xdr:row>
      <xdr:rowOff>19050</xdr:rowOff>
    </xdr:from>
    <xdr:ext cx="7677150" cy="3076575"/>
    <xdr:pic>
      <xdr:nvPicPr>
        <xdr:cNvPr id="0" name="image7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19050</xdr:rowOff>
    </xdr:from>
    <xdr:ext cx="8124825" cy="4772025"/>
    <xdr:pic>
      <xdr:nvPicPr>
        <xdr:cNvPr id="0" name="image2.pn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-190500</xdr:rowOff>
    </xdr:from>
    <xdr:ext cx="8124825" cy="5791200"/>
    <xdr:pic>
      <xdr:nvPicPr>
        <xdr:cNvPr id="0" name="image5.pn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B24lSmVb1m4" TargetMode="External"/><Relationship Id="rId2" Type="http://schemas.openxmlformats.org/officeDocument/2006/relationships/hyperlink" Target="https://youtu.be/Z2SboeGEIwE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bay.co.jp/business-fee/" TargetMode="External"/><Relationship Id="rId2" Type="http://schemas.openxmlformats.org/officeDocument/2006/relationships/hyperlink" Target="https://www.ebay.co.jp/faq/fee/overview-selling-fees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3" width="23.14"/>
    <col customWidth="1" min="4" max="5" width="10.71"/>
  </cols>
  <sheetData>
    <row r="1" ht="14.25" customHeight="1">
      <c r="A1" s="1" t="s">
        <v>0</v>
      </c>
      <c r="B1" s="1" t="s">
        <v>1</v>
      </c>
      <c r="C1" s="1" t="s">
        <v>2</v>
      </c>
      <c r="D1" s="2"/>
    </row>
    <row r="2" ht="14.25" customHeight="1">
      <c r="A2" s="1" t="s">
        <v>0</v>
      </c>
      <c r="B2" s="3" t="s">
        <v>3</v>
      </c>
      <c r="C2" s="1" t="s">
        <v>4</v>
      </c>
      <c r="D2" s="2"/>
    </row>
    <row r="3" ht="14.25" customHeight="1">
      <c r="A3" s="1" t="s">
        <v>5</v>
      </c>
      <c r="B3" s="1" t="s">
        <v>6</v>
      </c>
      <c r="C3" s="1" t="s">
        <v>7</v>
      </c>
      <c r="D3" s="2"/>
    </row>
    <row r="4" ht="14.25" customHeight="1">
      <c r="A4" s="1" t="s">
        <v>8</v>
      </c>
      <c r="B4" s="1" t="s">
        <v>9</v>
      </c>
      <c r="C4" s="1" t="s">
        <v>10</v>
      </c>
      <c r="D4" s="2">
        <v>0.087</v>
      </c>
      <c r="E4" s="4" t="s">
        <v>11</v>
      </c>
    </row>
    <row r="5" ht="14.25" customHeight="1">
      <c r="A5" s="1" t="s">
        <v>8</v>
      </c>
      <c r="B5" s="5">
        <v>0.0235</v>
      </c>
      <c r="C5" s="1" t="s">
        <v>12</v>
      </c>
      <c r="D5" s="2"/>
    </row>
    <row r="6" ht="14.25" customHeight="1">
      <c r="A6" s="1" t="s">
        <v>13</v>
      </c>
      <c r="B6" s="5">
        <v>0.0135</v>
      </c>
      <c r="C6" s="1" t="s">
        <v>14</v>
      </c>
      <c r="D6" s="2">
        <v>0.0135</v>
      </c>
    </row>
    <row r="7" ht="14.25" customHeight="1">
      <c r="A7" s="1" t="s">
        <v>15</v>
      </c>
      <c r="B7" s="6">
        <v>0.03</v>
      </c>
      <c r="C7" s="1" t="s">
        <v>16</v>
      </c>
      <c r="D7" s="2">
        <v>0.03</v>
      </c>
    </row>
    <row r="8" ht="14.25" customHeight="1">
      <c r="A8" s="1" t="s">
        <v>17</v>
      </c>
      <c r="B8" s="6">
        <v>0.05</v>
      </c>
      <c r="C8" s="1" t="s">
        <v>18</v>
      </c>
      <c r="D8" s="2">
        <v>0.025</v>
      </c>
    </row>
    <row r="9" ht="14.25" customHeight="1">
      <c r="A9" s="1" t="s">
        <v>19</v>
      </c>
      <c r="B9" s="6">
        <v>0.02</v>
      </c>
      <c r="C9" s="1" t="s">
        <v>20</v>
      </c>
      <c r="D9" s="2">
        <v>0.02</v>
      </c>
      <c r="F9" s="7"/>
    </row>
    <row r="10" ht="14.25" customHeight="1">
      <c r="C10" s="8" t="s">
        <v>21</v>
      </c>
      <c r="D10" s="9">
        <f>SUM(D4:D9)</f>
        <v>0.1755</v>
      </c>
      <c r="E10" s="4" t="s">
        <v>11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ht="17.25" customHeight="1">
      <c r="D11" s="10"/>
      <c r="E11" s="10"/>
      <c r="F11" s="10"/>
      <c r="G11" s="11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ht="14.25" customHeight="1">
      <c r="A12" s="12" t="s">
        <v>22</v>
      </c>
      <c r="B12" s="12" t="s">
        <v>23</v>
      </c>
      <c r="C12" s="12" t="s">
        <v>24</v>
      </c>
      <c r="D12" s="13"/>
      <c r="E12" s="14"/>
      <c r="F12" s="15"/>
    </row>
    <row r="13" ht="14.25" customHeight="1">
      <c r="A13" s="16" t="s">
        <v>25</v>
      </c>
      <c r="B13" s="17" t="s">
        <v>26</v>
      </c>
      <c r="C13" s="18" t="s">
        <v>27</v>
      </c>
      <c r="D13" s="19"/>
      <c r="E13" s="20" t="s">
        <v>28</v>
      </c>
      <c r="F13" s="21" t="s">
        <v>29</v>
      </c>
      <c r="G13" s="14"/>
    </row>
    <row r="14" ht="14.25" customHeight="1">
      <c r="A14" s="22">
        <v>0.0</v>
      </c>
      <c r="B14" s="23">
        <f>A22*D10</f>
        <v>0</v>
      </c>
      <c r="C14" s="24">
        <f>C26-B14-B16-B18-B20</f>
        <v>0</v>
      </c>
      <c r="D14" s="19"/>
      <c r="E14" s="25" t="s">
        <v>30</v>
      </c>
      <c r="F14" s="26" t="s">
        <v>31</v>
      </c>
      <c r="G14" s="27"/>
    </row>
    <row r="15" ht="14.25" customHeight="1">
      <c r="A15" s="16" t="s">
        <v>32</v>
      </c>
      <c r="B15" s="17" t="s">
        <v>33</v>
      </c>
      <c r="C15" s="18" t="s">
        <v>34</v>
      </c>
      <c r="E15" s="25" t="s">
        <v>35</v>
      </c>
      <c r="F15" s="26" t="s">
        <v>36</v>
      </c>
    </row>
    <row r="16" ht="14.25" customHeight="1">
      <c r="A16" s="28">
        <v>0.0</v>
      </c>
      <c r="B16" s="29">
        <v>0.0</v>
      </c>
      <c r="C16" s="30">
        <f>A22-B24-B14-B16-B18-B20</f>
        <v>0</v>
      </c>
      <c r="E16" s="31"/>
      <c r="F16" s="31"/>
    </row>
    <row r="17" ht="14.25" customHeight="1">
      <c r="A17" s="16" t="s">
        <v>37</v>
      </c>
      <c r="B17" s="17" t="s">
        <v>38</v>
      </c>
      <c r="C17" s="18" t="s">
        <v>39</v>
      </c>
      <c r="E17" s="32" t="s">
        <v>40</v>
      </c>
      <c r="F17" s="31"/>
    </row>
    <row r="18" ht="14.25" customHeight="1">
      <c r="A18" s="33">
        <f>A14+A16</f>
        <v>0</v>
      </c>
      <c r="B18" s="29">
        <v>0.0</v>
      </c>
      <c r="C18" s="30">
        <f>(B14+B16+B18+B20+B22)*10/110</f>
        <v>0</v>
      </c>
      <c r="D18" s="19"/>
      <c r="E18" s="32" t="s">
        <v>41</v>
      </c>
      <c r="F18" s="31"/>
    </row>
    <row r="19" ht="14.25" customHeight="1">
      <c r="A19" s="16" t="s">
        <v>42</v>
      </c>
      <c r="B19" s="17" t="s">
        <v>43</v>
      </c>
      <c r="C19" s="18" t="s">
        <v>44</v>
      </c>
      <c r="D19" s="34"/>
      <c r="E19" s="35" t="s">
        <v>45</v>
      </c>
      <c r="F19" s="31"/>
    </row>
    <row r="20">
      <c r="A20" s="36">
        <v>0.0</v>
      </c>
      <c r="B20" s="37">
        <v>0.0</v>
      </c>
      <c r="C20" s="30">
        <f>C14+C18</f>
        <v>0</v>
      </c>
      <c r="D20" s="34"/>
      <c r="E20" s="35" t="s">
        <v>46</v>
      </c>
      <c r="F20" s="31"/>
    </row>
    <row r="21">
      <c r="A21" s="38" t="s">
        <v>47</v>
      </c>
      <c r="B21" s="39" t="s">
        <v>48</v>
      </c>
      <c r="C21" s="18" t="s">
        <v>49</v>
      </c>
      <c r="D21" s="34"/>
      <c r="E21" s="31"/>
      <c r="F21" s="31"/>
    </row>
    <row r="22">
      <c r="A22" s="40">
        <f>A18*A20</f>
        <v>0</v>
      </c>
      <c r="B22" s="41">
        <f>A22*(1-C24/100)</f>
        <v>0</v>
      </c>
      <c r="C22" s="30">
        <f>C16+C18</f>
        <v>0</v>
      </c>
      <c r="D22" s="14"/>
      <c r="E22" s="14"/>
    </row>
    <row r="23">
      <c r="B23" s="39" t="s">
        <v>50</v>
      </c>
      <c r="C23" s="18" t="s">
        <v>51</v>
      </c>
      <c r="D23" s="14"/>
      <c r="E23" s="14"/>
    </row>
    <row r="24">
      <c r="B24" s="41">
        <f>A22*(1-C24/100)-(B14+B16+B18+B20)</f>
        <v>0</v>
      </c>
      <c r="C24" s="42">
        <v>25.0</v>
      </c>
      <c r="D24" s="43"/>
      <c r="E24" s="43"/>
    </row>
    <row r="25">
      <c r="C25" s="44" t="s">
        <v>52</v>
      </c>
    </row>
    <row r="26">
      <c r="C26" s="45">
        <f>A22-B22</f>
        <v>0</v>
      </c>
    </row>
  </sheetData>
  <hyperlinks>
    <hyperlink r:id="rId1" ref="F14"/>
    <hyperlink r:id="rId2" ref="F15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43"/>
    <col customWidth="1" min="2" max="2" width="16.29"/>
    <col customWidth="1" min="3" max="3" width="31.57"/>
    <col customWidth="1" min="4" max="4" width="18.57"/>
    <col customWidth="1" min="5" max="5" width="23.0"/>
    <col customWidth="1" min="6" max="6" width="18.57"/>
    <col customWidth="1" min="7" max="7" width="23.0"/>
  </cols>
  <sheetData>
    <row r="1">
      <c r="A1" s="46"/>
      <c r="B1" s="46"/>
      <c r="C1" s="46"/>
      <c r="D1" s="47" t="s">
        <v>53</v>
      </c>
      <c r="E1" s="47"/>
      <c r="F1" s="48" t="s">
        <v>54</v>
      </c>
      <c r="H1" s="46"/>
    </row>
    <row r="2">
      <c r="A2" s="49" t="s">
        <v>55</v>
      </c>
      <c r="B2" s="49" t="s">
        <v>56</v>
      </c>
      <c r="C2" s="49" t="s">
        <v>57</v>
      </c>
      <c r="D2" s="50" t="s">
        <v>1</v>
      </c>
      <c r="E2" s="50" t="s">
        <v>58</v>
      </c>
      <c r="F2" s="51" t="s">
        <v>1</v>
      </c>
      <c r="G2" s="51" t="s">
        <v>59</v>
      </c>
      <c r="H2" s="52" t="s">
        <v>60</v>
      </c>
    </row>
    <row r="3">
      <c r="A3" s="49" t="s">
        <v>55</v>
      </c>
      <c r="B3" s="49" t="s">
        <v>56</v>
      </c>
      <c r="C3" s="49" t="s">
        <v>57</v>
      </c>
      <c r="D3" s="53" t="s">
        <v>61</v>
      </c>
      <c r="E3" s="50" t="s">
        <v>4</v>
      </c>
      <c r="F3" s="54" t="s">
        <v>3</v>
      </c>
      <c r="G3" s="51" t="s">
        <v>4</v>
      </c>
    </row>
    <row r="4">
      <c r="A4" s="49" t="s">
        <v>55</v>
      </c>
      <c r="B4" s="49" t="s">
        <v>62</v>
      </c>
      <c r="C4" s="49" t="s">
        <v>63</v>
      </c>
      <c r="D4" s="50" t="s">
        <v>64</v>
      </c>
      <c r="E4" s="50" t="s">
        <v>7</v>
      </c>
      <c r="F4" s="51" t="s">
        <v>65</v>
      </c>
      <c r="G4" s="51" t="s">
        <v>7</v>
      </c>
    </row>
    <row r="5">
      <c r="A5" s="49" t="s">
        <v>55</v>
      </c>
      <c r="B5" s="49" t="s">
        <v>66</v>
      </c>
      <c r="C5" s="49" t="s">
        <v>67</v>
      </c>
      <c r="D5" s="50" t="s">
        <v>68</v>
      </c>
      <c r="E5" s="50" t="s">
        <v>69</v>
      </c>
      <c r="F5" s="51" t="s">
        <v>70</v>
      </c>
      <c r="G5" s="51" t="s">
        <v>10</v>
      </c>
      <c r="H5" s="52" t="s">
        <v>71</v>
      </c>
    </row>
    <row r="6">
      <c r="A6" s="49" t="s">
        <v>55</v>
      </c>
      <c r="B6" s="49" t="s">
        <v>66</v>
      </c>
      <c r="C6" s="49" t="s">
        <v>67</v>
      </c>
      <c r="D6" s="55">
        <v>0.0235</v>
      </c>
      <c r="E6" s="56" t="s">
        <v>12</v>
      </c>
      <c r="F6" s="55">
        <v>0.0235</v>
      </c>
      <c r="G6" s="56" t="s">
        <v>12</v>
      </c>
    </row>
    <row r="7">
      <c r="A7" s="49" t="s">
        <v>55</v>
      </c>
      <c r="B7" s="49" t="s">
        <v>72</v>
      </c>
      <c r="C7" s="49" t="s">
        <v>73</v>
      </c>
      <c r="D7" s="55">
        <v>0.0135</v>
      </c>
      <c r="E7" s="56" t="s">
        <v>14</v>
      </c>
      <c r="F7" s="55">
        <v>0.0135</v>
      </c>
      <c r="G7" s="56" t="s">
        <v>14</v>
      </c>
    </row>
    <row r="8">
      <c r="A8" s="49" t="s">
        <v>55</v>
      </c>
      <c r="B8" s="49" t="s">
        <v>74</v>
      </c>
      <c r="C8" s="49" t="s">
        <v>75</v>
      </c>
      <c r="D8" s="57">
        <v>0.03</v>
      </c>
      <c r="E8" s="56" t="s">
        <v>16</v>
      </c>
      <c r="F8" s="57">
        <v>0.03</v>
      </c>
      <c r="G8" s="56" t="s">
        <v>16</v>
      </c>
    </row>
    <row r="9">
      <c r="A9" s="49" t="s">
        <v>76</v>
      </c>
      <c r="B9" s="49" t="s">
        <v>74</v>
      </c>
      <c r="C9" s="49" t="s">
        <v>77</v>
      </c>
      <c r="D9" s="57">
        <v>0.02</v>
      </c>
      <c r="E9" s="56" t="s">
        <v>20</v>
      </c>
      <c r="F9" s="57">
        <v>0.02</v>
      </c>
      <c r="G9" s="56" t="s">
        <v>20</v>
      </c>
      <c r="H9" s="46" t="s">
        <v>78</v>
      </c>
    </row>
    <row r="10">
      <c r="B10" s="46"/>
    </row>
    <row r="11">
      <c r="A11" s="58" t="s">
        <v>55</v>
      </c>
      <c r="B11" s="58" t="s">
        <v>79</v>
      </c>
      <c r="C11" s="58" t="s">
        <v>80</v>
      </c>
      <c r="D11" s="59" t="s">
        <v>81</v>
      </c>
      <c r="E11" s="58" t="s">
        <v>20</v>
      </c>
      <c r="F11" s="60"/>
      <c r="G11" s="46"/>
    </row>
    <row r="12">
      <c r="A12" s="58" t="s">
        <v>55</v>
      </c>
      <c r="B12" s="58" t="s">
        <v>82</v>
      </c>
      <c r="C12" s="58" t="s">
        <v>83</v>
      </c>
      <c r="D12" s="61">
        <v>0.1</v>
      </c>
      <c r="E12" s="58" t="s">
        <v>84</v>
      </c>
      <c r="F12" s="62"/>
      <c r="G12" s="46"/>
    </row>
    <row r="13">
      <c r="B13" s="46"/>
    </row>
    <row r="16">
      <c r="A16" s="63" t="s">
        <v>19</v>
      </c>
    </row>
  </sheetData>
  <mergeCells count="1">
    <mergeCell ref="F1:G1"/>
  </mergeCells>
  <hyperlinks>
    <hyperlink r:id="rId1" ref="H2"/>
    <hyperlink r:id="rId2" ref="H5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43"/>
  </cols>
  <sheetData>
    <row r="1">
      <c r="A1" s="46" t="s">
        <v>85</v>
      </c>
      <c r="B1" s="46" t="s">
        <v>86</v>
      </c>
    </row>
    <row r="2">
      <c r="B2" s="46" t="s">
        <v>87</v>
      </c>
    </row>
    <row r="15">
      <c r="A15" s="46"/>
      <c r="B15" s="46"/>
    </row>
    <row r="16">
      <c r="A16" s="46"/>
      <c r="B16" s="46"/>
    </row>
    <row r="17">
      <c r="A17" s="46"/>
      <c r="B17" s="46"/>
    </row>
    <row r="18">
      <c r="A18" s="46" t="s">
        <v>88</v>
      </c>
      <c r="B18" s="46" t="s">
        <v>89</v>
      </c>
    </row>
    <row r="25">
      <c r="A25" s="46"/>
      <c r="B25" s="46"/>
    </row>
    <row r="26">
      <c r="A26" s="46"/>
      <c r="B26" s="46"/>
    </row>
    <row r="27">
      <c r="A27" s="46" t="s">
        <v>90</v>
      </c>
      <c r="B27" s="46" t="s">
        <v>91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14"/>
  </cols>
  <sheetData>
    <row r="1">
      <c r="A1" s="46" t="s">
        <v>92</v>
      </c>
    </row>
    <row r="19">
      <c r="A19" s="46" t="s">
        <v>93</v>
      </c>
    </row>
    <row r="45">
      <c r="A45" s="46" t="s">
        <v>94</v>
      </c>
    </row>
  </sheetData>
  <drawing r:id="rId1"/>
</worksheet>
</file>